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1"/>
  </bookViews>
  <sheets>
    <sheet name="Info" sheetId="6" r:id="rId1"/>
    <sheet name="Figure 6" sheetId="2" r:id="rId2"/>
    <sheet name="Table 1 - Pivot" sheetId="4" r:id="rId3"/>
    <sheet name="Table 2- Pivot" sheetId="3" r:id="rId4"/>
  </sheets>
  <definedNames>
    <definedName name="_xlcn.WorksheetConnection_Figure6.xlsxGlobal1" hidden="1">Global[]</definedName>
    <definedName name="_xlcn.WorksheetConnection_Figure6.xlsxSource11" hidden="1">Source1[]</definedName>
    <definedName name="_xlcn.WorksheetConnection_Figure6.xlsxSource21" hidden="1">Source2[]</definedName>
    <definedName name="ConsolidatedTable">Global[]</definedName>
    <definedName name="Table1">Source2[]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ource2" name="Source2" connection="WorksheetConnection_Figure 6.xlsx!Source2"/>
          <x15:modelTable id="Source1" name="Source1" connection="WorksheetConnection_Figure 6.xlsx!Source1"/>
          <x15:modelTable id="Global" name="Global" connection="WorksheetConnection_Figure 6.xlsx!Global"/>
        </x15:modelTables>
        <x15:modelRelationships>
          <x15:modelRelationship fromTable="Source1" fromColumn="MS" toTable="Source2" toColumn="MS"/>
          <x15:modelRelationship fromTable="Source1" fromColumn="MS" toTable="Global" toColumn="MS"/>
        </x15:modelRelationships>
      </x15:dataModel>
    </ext>
  </extLst>
</workbook>
</file>

<file path=xl/calcChain.xml><?xml version="1.0" encoding="utf-8"?>
<calcChain xmlns="http://schemas.openxmlformats.org/spreadsheetml/2006/main">
  <c r="C21" i="4" l="1"/>
  <c r="C13" i="4"/>
  <c r="C5" i="4"/>
  <c r="C2" i="4"/>
  <c r="C3" i="4"/>
  <c r="C4" i="4"/>
  <c r="C6" i="4"/>
  <c r="C7" i="4"/>
  <c r="C8" i="4"/>
  <c r="C9" i="4"/>
  <c r="C10" i="4"/>
  <c r="C11" i="4"/>
  <c r="C12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2" i="2" l="1"/>
  <c r="C6" i="2"/>
  <c r="C10" i="2"/>
  <c r="C14" i="2"/>
  <c r="C18" i="2"/>
  <c r="C22" i="2"/>
  <c r="C26" i="2"/>
  <c r="C7" i="2"/>
  <c r="C15" i="2"/>
  <c r="C27" i="2"/>
  <c r="C12" i="2"/>
  <c r="C24" i="2"/>
  <c r="C3" i="2"/>
  <c r="C4" i="2"/>
  <c r="C20" i="2"/>
  <c r="C5" i="2"/>
  <c r="C9" i="2"/>
  <c r="C13" i="2"/>
  <c r="C17" i="2"/>
  <c r="C21" i="2"/>
  <c r="C25" i="2"/>
  <c r="C29" i="2"/>
  <c r="C11" i="2"/>
  <c r="C19" i="2"/>
  <c r="C23" i="2"/>
  <c r="C8" i="2"/>
  <c r="C16" i="2"/>
  <c r="C28" i="2"/>
  <c r="D2" i="2" l="1"/>
  <c r="D6" i="2"/>
  <c r="D10" i="2"/>
  <c r="D14" i="2"/>
  <c r="D18" i="2"/>
  <c r="D22" i="2"/>
  <c r="D7" i="2"/>
  <c r="D15" i="2"/>
  <c r="D23" i="2"/>
  <c r="D4" i="2"/>
  <c r="D8" i="2"/>
  <c r="D16" i="2"/>
  <c r="D28" i="2"/>
  <c r="D20" i="2"/>
  <c r="D5" i="2"/>
  <c r="D9" i="2"/>
  <c r="D13" i="2"/>
  <c r="D17" i="2"/>
  <c r="D21" i="2"/>
  <c r="D25" i="2"/>
  <c r="D29" i="2"/>
  <c r="D26" i="2"/>
  <c r="D3" i="2"/>
  <c r="D11" i="2"/>
  <c r="D19" i="2"/>
  <c r="D27" i="2"/>
  <c r="D12" i="2"/>
  <c r="D24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igure 6.xlsx!Global" type="102" refreshedVersion="6" minRefreshableVersion="5">
    <extLst>
      <ext xmlns:x15="http://schemas.microsoft.com/office/spreadsheetml/2010/11/main" uri="{DE250136-89BD-433C-8126-D09CA5730AF9}">
        <x15:connection id="Global">
          <x15:rangePr sourceName="_xlcn.WorksheetConnection_Figure6.xlsxGlobal1"/>
        </x15:connection>
      </ext>
    </extLst>
  </connection>
  <connection id="3" name="WorksheetConnection_Figure 6.xlsx!Source1" type="102" refreshedVersion="6" minRefreshableVersion="5">
    <extLst>
      <ext xmlns:x15="http://schemas.microsoft.com/office/spreadsheetml/2010/11/main" uri="{DE250136-89BD-433C-8126-D09CA5730AF9}">
        <x15:connection id="Source1">
          <x15:rangePr sourceName="_xlcn.WorksheetConnection_Figure6.xlsxSource11"/>
        </x15:connection>
      </ext>
    </extLst>
  </connection>
  <connection id="4" name="WorksheetConnection_Figure 6.xlsx!Source2" type="102" refreshedVersion="6" minRefreshableVersion="5">
    <extLst>
      <ext xmlns:x15="http://schemas.microsoft.com/office/spreadsheetml/2010/11/main" uri="{DE250136-89BD-433C-8126-D09CA5730AF9}">
        <x15:connection id="Source2">
          <x15:rangePr sourceName="_xlcn.WorksheetConnection_Figure6.xlsxSource21"/>
        </x15:connection>
      </ext>
    </extLst>
  </connection>
</connections>
</file>

<file path=xl/sharedStrings.xml><?xml version="1.0" encoding="utf-8"?>
<sst xmlns="http://schemas.openxmlformats.org/spreadsheetml/2006/main" count="155" uniqueCount="90">
  <si>
    <t>MS</t>
  </si>
  <si>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</si>
  <si>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</si>
  <si>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</si>
  <si>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</si>
  <si>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</si>
  <si>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</si>
  <si>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</si>
  <si>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</si>
  <si>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</si>
  <si>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</si>
  <si>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</si>
  <si>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</si>
  <si>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</si>
  <si>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</si>
  <si>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</si>
  <si>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LT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</si>
  <si>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</si>
  <si>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</si>
  <si>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</si>
  <si>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</si>
  <si>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</si>
  <si>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</si>
  <si>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</si>
  <si>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</si>
  <si>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</si>
  <si>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</si>
  <si>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Grand Total</t>
  </si>
  <si>
    <t>France</t>
  </si>
  <si>
    <t>Ireland</t>
  </si>
  <si>
    <t>Malta</t>
  </si>
  <si>
    <t>Portugal</t>
  </si>
  <si>
    <t>United Kingdom</t>
  </si>
  <si>
    <t>Total in million</t>
  </si>
  <si>
    <t>Austria</t>
  </si>
  <si>
    <t>Belgium</t>
  </si>
  <si>
    <t>Czech Republic</t>
  </si>
  <si>
    <t>Denmark</t>
  </si>
  <si>
    <t>Bulgaria</t>
  </si>
  <si>
    <t>Germany</t>
  </si>
  <si>
    <t>Spain</t>
  </si>
  <si>
    <t>Finland</t>
  </si>
  <si>
    <t>Greece</t>
  </si>
  <si>
    <t>Croatia</t>
  </si>
  <si>
    <t>Italy</t>
  </si>
  <si>
    <t>Latvia</t>
  </si>
  <si>
    <t>Poland</t>
  </si>
  <si>
    <t>Romania</t>
  </si>
  <si>
    <t>Slovakia</t>
  </si>
  <si>
    <t>Slovenia</t>
  </si>
  <si>
    <t>Estonia</t>
  </si>
  <si>
    <t>Sweden</t>
  </si>
  <si>
    <t>Code</t>
  </si>
  <si>
    <t>EU amount (allocation to ICs 55, 56, 57) (million euros)</t>
  </si>
  <si>
    <t>EU amount (allocation to ICs 74,75,91,92 and 93) (million euros)</t>
  </si>
  <si>
    <t>CY</t>
  </si>
  <si>
    <t>Cyprus</t>
  </si>
  <si>
    <t>LU</t>
  </si>
  <si>
    <t>Luxembourg</t>
  </si>
  <si>
    <t>Netherlands</t>
  </si>
  <si>
    <t>Lithuania</t>
  </si>
  <si>
    <t>Hungary</t>
  </si>
  <si>
    <t>Title:</t>
  </si>
  <si>
    <t>Description:</t>
  </si>
  <si>
    <t xml:space="preserve">Notes: </t>
  </si>
  <si>
    <t>2007-2013 Cohesion categorisation raw data (from closure reports)</t>
  </si>
  <si>
    <t xml:space="preserve">Source: </t>
  </si>
  <si>
    <t>European Commission</t>
  </si>
  <si>
    <t xml:space="preserve">URL: </t>
  </si>
  <si>
    <t>https://cohesiondata.ec.europa.eu/2007-2013-Categorisation/2007-2013-Cohesion-categorisation-raw-data-from-cl/qt3c-wiyg</t>
  </si>
  <si>
    <t>License:</t>
  </si>
  <si>
    <t>CC0 1.0 Universal</t>
  </si>
  <si>
    <t>Data last update:</t>
  </si>
  <si>
    <t>Usage:</t>
  </si>
  <si>
    <t xml:space="preserve">Date of extraction: </t>
  </si>
  <si>
    <t>Selection:</t>
  </si>
  <si>
    <t>ERDF budget allocations to tourism by Member State (in million euros)</t>
  </si>
  <si>
    <t>In Luxembourg, no budget was allocated to tourism intervention codes; tourism-related expenditure on cross-border OPs is not included.</t>
  </si>
  <si>
    <t>https://cohesiondata.ec.europa.eu/2014-2020-Categorisation/ESIF-2014-2020-categorisation-ERDF-ESF-CF-planned-/3kkx-ekfq</t>
  </si>
  <si>
    <r>
      <t xml:space="preserve">Source - Pivot table from </t>
    </r>
    <r>
      <rPr>
        <b/>
        <i/>
        <sz val="11"/>
        <color theme="0"/>
        <rFont val="Calibri"/>
        <family val="2"/>
        <scheme val="minor"/>
      </rPr>
      <t>Table 1</t>
    </r>
  </si>
  <si>
    <r>
      <t xml:space="preserve">Source - Pivot table from </t>
    </r>
    <r>
      <rPr>
        <b/>
        <i/>
        <sz val="11"/>
        <color theme="0"/>
        <rFont val="Calibri"/>
        <family val="2"/>
        <scheme val="minor"/>
      </rPr>
      <t>Table 2</t>
    </r>
  </si>
  <si>
    <t>Figure 6</t>
  </si>
  <si>
    <t>2007-2013 vs 2014-2020</t>
  </si>
  <si>
    <t>Raw cumulative categorisation data on the projects selected for support from the 322 ERDF/CF programmes, as presented in the closure documentation in final implementation reports. The dataset is the best thematic representation of what was financed during 2007-2013.</t>
  </si>
  <si>
    <t>-</t>
  </si>
  <si>
    <r>
      <t xml:space="preserve">Export data in CSV
Filtered by values 55, 56 and 57 in column </t>
    </r>
    <r>
      <rPr>
        <i/>
        <sz val="11"/>
        <color theme="1"/>
        <rFont val="Calibri"/>
        <family val="2"/>
        <scheme val="minor"/>
      </rPr>
      <t>Priority_Cd</t>
    </r>
    <r>
      <rPr>
        <sz val="11"/>
        <color theme="1"/>
        <rFont val="Calibri"/>
        <family val="2"/>
        <scheme val="minor"/>
      </rPr>
      <t xml:space="preserve">
Data extracted for each MS using amounts in column</t>
    </r>
    <r>
      <rPr>
        <i/>
        <sz val="11"/>
        <color theme="1"/>
        <rFont val="Calibri"/>
        <family val="2"/>
        <scheme val="minor"/>
      </rPr>
      <t xml:space="preserve"> AR_ Community_Amount_EUR</t>
    </r>
  </si>
  <si>
    <t>Categorisation data from ERDF/ESF/CF programmes, in particular comparing planned amounts to actual investments</t>
  </si>
  <si>
    <r>
      <t xml:space="preserve">Export data in CSV
Filtered by values 74, 75, 91, 92, 93 in column </t>
    </r>
    <r>
      <rPr>
        <i/>
        <sz val="11"/>
        <color theme="1"/>
        <rFont val="Calibri"/>
        <family val="2"/>
        <scheme val="minor"/>
      </rPr>
      <t>Dimension code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Year (2020)</t>
    </r>
    <r>
      <rPr>
        <sz val="11"/>
        <color theme="1"/>
        <rFont val="Calibri"/>
        <family val="2"/>
        <scheme val="minor"/>
      </rPr>
      <t xml:space="preserve"> and by fund in column </t>
    </r>
    <r>
      <rPr>
        <i/>
        <sz val="11"/>
        <color theme="1"/>
        <rFont val="Calibri"/>
        <family val="2"/>
        <scheme val="minor"/>
      </rPr>
      <t>EU_Eligible_Costs_Decided</t>
    </r>
    <r>
      <rPr>
        <sz val="11"/>
        <color theme="1"/>
        <rFont val="Calibri"/>
        <family val="2"/>
        <scheme val="minor"/>
      </rPr>
      <t xml:space="preserve">
Data extracted for each MS using amounts in column </t>
    </r>
    <r>
      <rPr>
        <i/>
        <sz val="11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
</t>
    </r>
  </si>
  <si>
    <t>CB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</si>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</sst>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4" fontId="0" fillId="0" borderId="0" xfId="0" applyNumberFormat="1"/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/>
    </xf>
    <xf numFmtId="0" fontId="5" fillId="5" borderId="5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left"/>
    </xf>
    <xf numFmtId="0" fontId="0" fillId="6" borderId="1" xfId="0" applyFont="1" applyFill="1" applyBorder="1" applyAlignment="1">
      <alignment horizontal="left" wrapText="1"/>
    </xf>
    <xf numFmtId="0" fontId="6" fillId="6" borderId="1" xfId="2" applyFill="1" applyBorder="1" applyAlignment="1">
      <alignment horizontal="left"/>
    </xf>
    <xf numFmtId="0" fontId="7" fillId="0" borderId="1" xfId="2" applyFont="1" applyBorder="1"/>
    <xf numFmtId="49" fontId="0" fillId="6" borderId="1" xfId="0" applyNumberFormat="1" applyFill="1" applyBorder="1" applyAlignment="1">
      <alignment horizontal="left"/>
    </xf>
    <xf numFmtId="49" fontId="6" fillId="6" borderId="1" xfId="2" applyNumberForma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49" fontId="6" fillId="2" borderId="3" xfId="2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22" fontId="0" fillId="6" borderId="1" xfId="0" applyNumberFormat="1" applyFill="1" applyBorder="1" applyAlignment="1">
      <alignment horizontal="left" wrapText="1"/>
    </xf>
    <xf numFmtId="14" fontId="6" fillId="6" borderId="6" xfId="2" applyNumberForma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7">
    <dxf>
      <numFmt numFmtId="164" formatCode="_-* #,##0_-;\-* #,##0_-;_-* &quot;-&quot;??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4" formatCode="#,##0.00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ables/table1.xml><?xml version="1.0" encoding="utf-8"?>
<table xmlns="http://schemas.openxmlformats.org/spreadsheetml/2006/main" id="4" name="Global" displayName="Global" ref="A1:D29" totalsRowShown="0">
  <autoFilter ref="A1:D29"/>
  <sortState ref="A2:D27">
    <sortCondition ref="C1:C27"/>
  </sortState>
  <tableColumns count="4">
    <tableColumn id="1" name="Code"/>
    <tableColumn id="2" name="MS"/>
    <tableColumn id="3" name="EU amount (allocation to ICs 55, 56, 57) (million euros)" dataDxfId="6" dataCellStyle="Comma">
      <calculatedColumnFormula>IF(ISNUMBER(VLOOKUP(A2,Source1[],3,)),VLOOKUP(A2,Source1[],3,),0)</calculatedColumnFormula>
    </tableColumn>
    <tableColumn id="4" name="EU amount (allocation to ICs 74,75,91,92 and 93) (million euros)" dataDxfId="5" dataCellStyle="Comma">
      <calculatedColumnFormula>IF(ISNUMBER(VLOOKUP(A2,Source2[],2,)),VLOOKUP(A2,Source2[],2,),0)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Source1" displayName="Source1" ref="A1:C28" totalsRowShown="0">
  <autoFilter ref="A1:C28"/>
  <tableColumns count="3">
    <tableColumn id="1" name="MS" dataDxfId="4"/>
    <tableColumn id="2" name="Grand Total" dataDxfId="3"/>
    <tableColumn id="3" name="Total in million" dataDxfId="2" dataCellStyle="Comma">
      <calculatedColumnFormula>B2*1000000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Source2" displayName="Source2" ref="A1:B23" totalsRowShown="0">
  <autoFilter ref="A1:B23"/>
  <tableColumns count="2">
    <tableColumn id="1" name="MS" dataDxfId="1"/>
    <tableColumn id="2" name="Grand Total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hesiondata.ec.europa.eu/2014-2020-Categorisation/ESIF-2014-2020-categorisation-ERDF-ESF-CF-planned-/3kkx-ekfq" TargetMode="External"/><Relationship Id="rId1" Type="http://schemas.openxmlformats.org/officeDocument/2006/relationships/hyperlink" Target="https://cohesiondata.ec.europa.eu/2007-2013-Categorisation/2007-2013-Cohesion-categorisation-raw-data-from-cl/qt3c-wiy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7" sqref="B27"/>
    </sheetView>
  </sheetViews>
  <sheetFormatPr defaultRowHeight="15" x14ac:dyDescent="0.25"/>
  <cols>
    <col min="1" max="1" width="18.140625" bestFit="1" customWidth="1"/>
    <col min="2" max="2" width="125.85546875" bestFit="1" customWidth="1"/>
  </cols>
  <sheetData>
    <row r="1" spans="1:2" x14ac:dyDescent="0.25">
      <c r="A1" s="5" t="s">
        <v>81</v>
      </c>
      <c r="B1" s="6"/>
    </row>
    <row r="2" spans="1:2" x14ac:dyDescent="0.25">
      <c r="A2" s="7" t="s">
        <v>62</v>
      </c>
      <c r="B2" s="8" t="s">
        <v>76</v>
      </c>
    </row>
    <row r="3" spans="1:2" x14ac:dyDescent="0.25">
      <c r="A3" s="7" t="s">
        <v>63</v>
      </c>
      <c r="B3" s="8" t="s">
        <v>82</v>
      </c>
    </row>
    <row r="4" spans="1:2" x14ac:dyDescent="0.25">
      <c r="A4" s="7" t="s">
        <v>64</v>
      </c>
      <c r="B4" s="8" t="s">
        <v>77</v>
      </c>
    </row>
    <row r="5" spans="1:2" x14ac:dyDescent="0.25">
      <c r="A5" s="9"/>
      <c r="B5" s="10"/>
    </row>
    <row r="7" spans="1:2" x14ac:dyDescent="0.25">
      <c r="A7" s="5" t="s">
        <v>79</v>
      </c>
      <c r="B7" s="6"/>
    </row>
    <row r="8" spans="1:2" x14ac:dyDescent="0.25">
      <c r="A8" s="7" t="s">
        <v>62</v>
      </c>
      <c r="B8" s="8" t="s">
        <v>65</v>
      </c>
    </row>
    <row r="9" spans="1:2" ht="30" x14ac:dyDescent="0.25">
      <c r="A9" s="7" t="s">
        <v>63</v>
      </c>
      <c r="B9" s="11" t="s">
        <v>83</v>
      </c>
    </row>
    <row r="10" spans="1:2" x14ac:dyDescent="0.25">
      <c r="A10" s="7" t="s">
        <v>66</v>
      </c>
      <c r="B10" s="8" t="s">
        <v>67</v>
      </c>
    </row>
    <row r="11" spans="1:2" x14ac:dyDescent="0.25">
      <c r="A11" s="7" t="s">
        <v>68</v>
      </c>
      <c r="B11" s="12" t="s">
        <v>69</v>
      </c>
    </row>
    <row r="12" spans="1:2" x14ac:dyDescent="0.25">
      <c r="A12" s="7" t="s">
        <v>70</v>
      </c>
      <c r="B12" s="13" t="s">
        <v>71</v>
      </c>
    </row>
    <row r="13" spans="1:2" x14ac:dyDescent="0.25">
      <c r="A13" s="7" t="s">
        <v>72</v>
      </c>
      <c r="B13" s="14" t="s">
        <v>84</v>
      </c>
    </row>
    <row r="14" spans="1:2" x14ac:dyDescent="0.25">
      <c r="A14" s="7"/>
      <c r="B14" s="15"/>
    </row>
    <row r="15" spans="1:2" x14ac:dyDescent="0.25">
      <c r="A15" s="16" t="s">
        <v>73</v>
      </c>
      <c r="B15" s="17"/>
    </row>
    <row r="16" spans="1:2" x14ac:dyDescent="0.25">
      <c r="A16" s="7" t="s">
        <v>74</v>
      </c>
      <c r="B16" s="18">
        <v>44001</v>
      </c>
    </row>
    <row r="17" spans="1:2" ht="45" x14ac:dyDescent="0.25">
      <c r="A17" s="7" t="s">
        <v>75</v>
      </c>
      <c r="B17" s="19" t="s">
        <v>85</v>
      </c>
    </row>
    <row r="18" spans="1:2" x14ac:dyDescent="0.25">
      <c r="A18" s="9"/>
      <c r="B18" s="20"/>
    </row>
    <row r="20" spans="1:2" x14ac:dyDescent="0.25">
      <c r="A20" s="5" t="s">
        <v>80</v>
      </c>
      <c r="B20" s="6"/>
    </row>
    <row r="21" spans="1:2" x14ac:dyDescent="0.25">
      <c r="A21" s="7" t="s">
        <v>62</v>
      </c>
      <c r="B21" s="8" t="s">
        <v>65</v>
      </c>
    </row>
    <row r="22" spans="1:2" x14ac:dyDescent="0.25">
      <c r="A22" s="7" t="s">
        <v>63</v>
      </c>
      <c r="B22" s="11" t="s">
        <v>86</v>
      </c>
    </row>
    <row r="23" spans="1:2" x14ac:dyDescent="0.25">
      <c r="A23" s="7" t="s">
        <v>66</v>
      </c>
      <c r="B23" s="8" t="s">
        <v>67</v>
      </c>
    </row>
    <row r="24" spans="1:2" x14ac:dyDescent="0.25">
      <c r="A24" s="7" t="s">
        <v>68</v>
      </c>
      <c r="B24" s="12" t="s">
        <v>78</v>
      </c>
    </row>
    <row r="25" spans="1:2" x14ac:dyDescent="0.25">
      <c r="A25" s="7" t="s">
        <v>70</v>
      </c>
      <c r="B25" s="13" t="s">
        <v>71</v>
      </c>
    </row>
    <row r="26" spans="1:2" x14ac:dyDescent="0.25">
      <c r="A26" s="7" t="s">
        <v>72</v>
      </c>
      <c r="B26" s="14" t="s">
        <v>84</v>
      </c>
    </row>
    <row r="27" spans="1:2" x14ac:dyDescent="0.25">
      <c r="A27" s="7"/>
      <c r="B27" s="15"/>
    </row>
    <row r="28" spans="1:2" x14ac:dyDescent="0.25">
      <c r="A28" s="16" t="s">
        <v>73</v>
      </c>
      <c r="B28" s="17"/>
    </row>
    <row r="29" spans="1:2" x14ac:dyDescent="0.25">
      <c r="A29" s="7" t="s">
        <v>74</v>
      </c>
      <c r="B29" s="18">
        <v>44312</v>
      </c>
    </row>
    <row r="30" spans="1:2" ht="60" x14ac:dyDescent="0.25">
      <c r="A30" s="7" t="s">
        <v>75</v>
      </c>
      <c r="B30" s="19" t="s">
        <v>87</v>
      </c>
    </row>
    <row r="31" spans="1:2" x14ac:dyDescent="0.25">
      <c r="A31" s="9"/>
      <c r="B31" s="20"/>
    </row>
  </sheetData>
  <hyperlinks>
    <hyperlink ref="B11" r:id="rId1"/>
    <hyperlink ref="B24" r:id="rId2"/>
  </hyperlinks>
  <pageMargins left="0.7" right="0.7" top="0.75" bottom="0.75" header="0.3" footer="0.3"/>
  <pageSetup paperSize="9" orientation="portrait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2" sqref="C2"/>
    </sheetView>
  </sheetViews>
  <sheetFormatPr defaultRowHeight="15" x14ac:dyDescent="0.25"/>
  <cols>
    <col min="2" max="2" width="26.5703125" bestFit="1" customWidth="1"/>
    <col min="3" max="3" width="20.5703125" customWidth="1"/>
    <col min="4" max="4" width="21.42578125" customWidth="1"/>
  </cols>
  <sheetData>
    <row r="1" spans="1:4" ht="38.25" x14ac:dyDescent="0.25">
      <c r="A1" t="s">
        <v>52</v>
      </c>
      <c r="B1" t="s">
        <v>0</v>
      </c>
      <c r="C1" s="3" t="s">
        <v>53</v>
      </c>
      <c r="D1" s="4" t="s">
        <v>54</v>
      </c>
    </row>
    <row r="2" spans="1:4" x14ac:dyDescent="0.25">
      <c r="A2" t="s">
        <v>14</v>
      </c>
      <c r="B2" t="s">
        <v>29</v>
      </c>
      <c r="C2" s="1">
        <f>IF(ISNUMBER(VLOOKUP(A2,Source1[],3,)),VLOOKUP(A2,Source1[],3,),0)</f>
        <v>2461639</v>
      </c>
      <c r="D2" s="1">
        <f>IF(ISNUMBER(VLOOKUP(A2,Source2[],2,)),VLOOKUP(A2,Source2[],2,),0)</f>
        <v>0</v>
      </c>
    </row>
    <row r="3" spans="1:4" x14ac:dyDescent="0.25">
      <c r="A3" t="s">
        <v>6</v>
      </c>
      <c r="B3" t="s">
        <v>37</v>
      </c>
      <c r="C3" s="1">
        <f>IF(ISNUMBER(VLOOKUP(A3,Source1[],3,)),VLOOKUP(A3,Source1[],3,),0)</f>
        <v>8631738.0000000019</v>
      </c>
      <c r="D3" s="1">
        <f>IF(ISNUMBER(VLOOKUP(A3,Source2[],2,)),VLOOKUP(A3,Source2[],2,),0)</f>
        <v>0</v>
      </c>
    </row>
    <row r="4" spans="1:4" x14ac:dyDescent="0.25">
      <c r="A4" t="s">
        <v>17</v>
      </c>
      <c r="B4" t="s">
        <v>45</v>
      </c>
      <c r="C4" s="1">
        <f>IF(ISNUMBER(VLOOKUP(A4,Source1[],3,)),VLOOKUP(A4,Source1[],3,),0)</f>
        <v>15393957</v>
      </c>
      <c r="D4" s="1">
        <f>IF(ISNUMBER(VLOOKUP(A4,Source2[],2,)),VLOOKUP(A4,Source2[],2,),0)</f>
        <v>32837020</v>
      </c>
    </row>
    <row r="5" spans="1:4" x14ac:dyDescent="0.25">
      <c r="A5" t="s">
        <v>1</v>
      </c>
      <c r="B5" t="s">
        <v>34</v>
      </c>
      <c r="C5" s="1">
        <f>IF(ISNUMBER(VLOOKUP(A5,Source1[],3,)),VLOOKUP(A5,Source1[],3,),0)</f>
        <v>15572726</v>
      </c>
      <c r="D5" s="1">
        <f>IF(ISNUMBER(VLOOKUP(A5,Source2[],2,)),VLOOKUP(A5,Source2[],2,),0)</f>
        <v>0</v>
      </c>
    </row>
    <row r="6" spans="1:4" x14ac:dyDescent="0.25">
      <c r="A6" t="s">
        <v>3</v>
      </c>
      <c r="B6" t="s">
        <v>38</v>
      </c>
      <c r="C6" s="1">
        <f>IF(ISNUMBER(VLOOKUP(A6,Source1[],3,)),VLOOKUP(A6,Source1[],3,),0)</f>
        <v>24735574</v>
      </c>
      <c r="D6" s="1">
        <f>IF(ISNUMBER(VLOOKUP(A6,Source2[],2,)),VLOOKUP(A6,Source2[],2,),0)</f>
        <v>0</v>
      </c>
    </row>
    <row r="7" spans="1:4" x14ac:dyDescent="0.25">
      <c r="A7" t="s">
        <v>18</v>
      </c>
      <c r="B7" t="s">
        <v>30</v>
      </c>
      <c r="C7" s="1">
        <f>IF(ISNUMBER(VLOOKUP(A7,Source1[],3,)),VLOOKUP(A7,Source1[],3,),0)</f>
        <v>37809966</v>
      </c>
      <c r="D7" s="1">
        <f>IF(ISNUMBER(VLOOKUP(A7,Source2[],2,)),VLOOKUP(A7,Source2[],2,),0)</f>
        <v>21648116</v>
      </c>
    </row>
    <row r="8" spans="1:4" x14ac:dyDescent="0.25">
      <c r="A8" t="s">
        <v>12</v>
      </c>
      <c r="B8" t="s">
        <v>43</v>
      </c>
      <c r="C8" s="1">
        <f>IF(ISNUMBER(VLOOKUP(A8,Source1[],3,)),VLOOKUP(A8,Source1[],3,),0)</f>
        <v>45476477</v>
      </c>
      <c r="D8" s="1">
        <f>IF(ISNUMBER(VLOOKUP(A8,Source2[],2,)),VLOOKUP(A8,Source2[],2,),0)</f>
        <v>143845299</v>
      </c>
    </row>
    <row r="9" spans="1:4" x14ac:dyDescent="0.25">
      <c r="A9" t="s">
        <v>23</v>
      </c>
      <c r="B9" t="s">
        <v>51</v>
      </c>
      <c r="C9" s="1">
        <f>IF(ISNUMBER(VLOOKUP(A9,Source1[],3,)),VLOOKUP(A9,Source1[],3,),0)</f>
        <v>53252908</v>
      </c>
      <c r="D9" s="1">
        <f>IF(ISNUMBER(VLOOKUP(A9,Source2[],2,)),VLOOKUP(A9,Source2[],2,),0)</f>
        <v>13574612</v>
      </c>
    </row>
    <row r="10" spans="1:4" x14ac:dyDescent="0.25">
      <c r="A10" t="s">
        <v>2</v>
      </c>
      <c r="B10" t="s">
        <v>35</v>
      </c>
      <c r="C10" s="1">
        <f>IF(ISNUMBER(VLOOKUP(A10,Source1[],3,)),VLOOKUP(A10,Source1[],3,),0)</f>
        <v>65039137.999999978</v>
      </c>
      <c r="D10" s="1">
        <f>IF(ISNUMBER(VLOOKUP(A10,Source2[],2,)),VLOOKUP(A10,Source2[],2,),0)</f>
        <v>41671296</v>
      </c>
    </row>
    <row r="11" spans="1:4" x14ac:dyDescent="0.25">
      <c r="A11" t="s">
        <v>19</v>
      </c>
      <c r="B11" t="s">
        <v>59</v>
      </c>
      <c r="C11" s="1">
        <f>IF(ISNUMBER(VLOOKUP(A11,Source1[],3,)),VLOOKUP(A11,Source1[],3,),0)</f>
        <v>65117511.999999993</v>
      </c>
      <c r="D11" s="1">
        <f>IF(ISNUMBER(VLOOKUP(A11,Source2[],2,)),VLOOKUP(A11,Source2[],2,),0)</f>
        <v>0</v>
      </c>
    </row>
    <row r="12" spans="1:4" x14ac:dyDescent="0.25">
      <c r="A12" t="s">
        <v>9</v>
      </c>
      <c r="B12" t="s">
        <v>41</v>
      </c>
      <c r="C12" s="1">
        <f>IF(ISNUMBER(VLOOKUP(A12,Source1[],3,)),VLOOKUP(A12,Source1[],3,),0)</f>
        <v>76785819.000000045</v>
      </c>
      <c r="D12" s="1">
        <f>IF(ISNUMBER(VLOOKUP(A12,Source2[],2,)),VLOOKUP(A12,Source2[],2,),0)</f>
        <v>56739827</v>
      </c>
    </row>
    <row r="13" spans="1:4" x14ac:dyDescent="0.25">
      <c r="A13" t="s">
        <v>16</v>
      </c>
      <c r="B13" t="s">
        <v>60</v>
      </c>
      <c r="C13" s="1">
        <f>IF(ISNUMBER(VLOOKUP(A13,Source1[],3,)),VLOOKUP(A13,Source1[],3,),0)</f>
        <v>124267566</v>
      </c>
      <c r="D13" s="1">
        <f>IF(ISNUMBER(VLOOKUP(A13,Source2[],2,)),VLOOKUP(A13,Source2[],2,),0)</f>
        <v>67744039</v>
      </c>
    </row>
    <row r="14" spans="1:4" x14ac:dyDescent="0.25">
      <c r="A14" t="s">
        <v>7</v>
      </c>
      <c r="B14" t="s">
        <v>50</v>
      </c>
      <c r="C14" s="1">
        <f>IF(ISNUMBER(VLOOKUP(A14,Source1[],3,)),VLOOKUP(A14,Source1[],3,),0)</f>
        <v>127732249.00000001</v>
      </c>
      <c r="D14" s="1">
        <f>IF(ISNUMBER(VLOOKUP(A14,Source2[],2,)),VLOOKUP(A14,Source2[],2,),0)</f>
        <v>42819202</v>
      </c>
    </row>
    <row r="15" spans="1:4" x14ac:dyDescent="0.25">
      <c r="A15" t="s">
        <v>24</v>
      </c>
      <c r="B15" t="s">
        <v>49</v>
      </c>
      <c r="C15" s="1">
        <f>IF(ISNUMBER(VLOOKUP(A15,Source1[],3,)),VLOOKUP(A15,Source1[],3,),0)</f>
        <v>133148896.00000001</v>
      </c>
      <c r="D15" s="1">
        <f>IF(ISNUMBER(VLOOKUP(A15,Source2[],2,)),VLOOKUP(A15,Source2[],2,),0)</f>
        <v>54179653</v>
      </c>
    </row>
    <row r="16" spans="1:4" x14ac:dyDescent="0.25">
      <c r="A16" t="s">
        <v>11</v>
      </c>
      <c r="B16" t="s">
        <v>42</v>
      </c>
      <c r="C16" s="1">
        <f>IF(ISNUMBER(VLOOKUP(A16,Source1[],3,)),VLOOKUP(A16,Source1[],3,),0)</f>
        <v>136661758</v>
      </c>
      <c r="D16" s="1">
        <f>IF(ISNUMBER(VLOOKUP(A16,Source2[],2,)),VLOOKUP(A16,Source2[],2,),0)</f>
        <v>661540036</v>
      </c>
    </row>
    <row r="17" spans="1:4" x14ac:dyDescent="0.25">
      <c r="A17" t="s">
        <v>21</v>
      </c>
      <c r="B17" t="s">
        <v>31</v>
      </c>
      <c r="C17" s="1">
        <f>IF(ISNUMBER(VLOOKUP(A17,Source1[],3,)),VLOOKUP(A17,Source1[],3,),0)</f>
        <v>161707829</v>
      </c>
      <c r="D17" s="1">
        <f>IF(ISNUMBER(VLOOKUP(A17,Source2[],2,)),VLOOKUP(A17,Source2[],2,),0)</f>
        <v>312245490</v>
      </c>
    </row>
    <row r="18" spans="1:4" x14ac:dyDescent="0.25">
      <c r="A18" t="s">
        <v>26</v>
      </c>
      <c r="B18" t="s">
        <v>32</v>
      </c>
      <c r="C18" s="1">
        <f>IF(ISNUMBER(VLOOKUP(A18,Source1[],3,)),VLOOKUP(A18,Source1[],3,),0)</f>
        <v>189028603.99999997</v>
      </c>
      <c r="D18" s="1">
        <f>IF(ISNUMBER(VLOOKUP(A18,Source2[],2,)),VLOOKUP(A18,Source2[],2,),0)</f>
        <v>0</v>
      </c>
    </row>
    <row r="19" spans="1:4" x14ac:dyDescent="0.25">
      <c r="A19" t="s">
        <v>25</v>
      </c>
      <c r="B19" t="s">
        <v>48</v>
      </c>
      <c r="C19" s="1">
        <f>IF(ISNUMBER(VLOOKUP(A19,Source1[],3,)),VLOOKUP(A19,Source1[],3,),0)</f>
        <v>222024250.00000003</v>
      </c>
      <c r="D19" s="1">
        <f>IF(ISNUMBER(VLOOKUP(A19,Source2[],2,)),VLOOKUP(A19,Source2[],2,),0)</f>
        <v>0</v>
      </c>
    </row>
    <row r="20" spans="1:4" x14ac:dyDescent="0.25">
      <c r="A20" t="s">
        <v>5</v>
      </c>
      <c r="B20" t="s">
        <v>39</v>
      </c>
      <c r="C20" s="1">
        <f>IF(ISNUMBER(VLOOKUP(A20,Source1[],3,)),VLOOKUP(A20,Source1[],3,),0)</f>
        <v>290280625.00000018</v>
      </c>
      <c r="D20" s="1">
        <f>IF(ISNUMBER(VLOOKUP(A20,Source2[],2,)),VLOOKUP(A20,Source2[],2,),0)</f>
        <v>246841330</v>
      </c>
    </row>
    <row r="21" spans="1:4" x14ac:dyDescent="0.25">
      <c r="A21" t="s">
        <v>10</v>
      </c>
      <c r="B21" t="s">
        <v>28</v>
      </c>
      <c r="C21" s="1">
        <f>IF(ISNUMBER(VLOOKUP(A21,Source1[],3,)),VLOOKUP(A21,Source1[],3,),0)</f>
        <v>313696017.00000012</v>
      </c>
      <c r="D21" s="1">
        <f>IF(ISNUMBER(VLOOKUP(A21,Source2[],2,)),VLOOKUP(A21,Source2[],2,),0)</f>
        <v>319132152</v>
      </c>
    </row>
    <row r="22" spans="1:4" x14ac:dyDescent="0.25">
      <c r="A22" t="s">
        <v>8</v>
      </c>
      <c r="B22" t="s">
        <v>40</v>
      </c>
      <c r="C22" s="1">
        <f>IF(ISNUMBER(VLOOKUP(A22,Source1[],3,)),VLOOKUP(A22,Source1[],3,),0)</f>
        <v>342220611.99999994</v>
      </c>
      <c r="D22" s="1">
        <f>IF(ISNUMBER(VLOOKUP(A22,Source2[],2,)),VLOOKUP(A22,Source2[],2,),0)</f>
        <v>217269447</v>
      </c>
    </row>
    <row r="23" spans="1:4" x14ac:dyDescent="0.25">
      <c r="A23" t="s">
        <v>22</v>
      </c>
      <c r="B23" t="s">
        <v>47</v>
      </c>
      <c r="C23" s="1">
        <f>IF(ISNUMBER(VLOOKUP(A23,Source1[],3,)),VLOOKUP(A23,Source1[],3,),0)</f>
        <v>370308011</v>
      </c>
      <c r="D23" s="1">
        <f>IF(ISNUMBER(VLOOKUP(A23,Source2[],2,)),VLOOKUP(A23,Source2[],2,),0)</f>
        <v>109342449</v>
      </c>
    </row>
    <row r="24" spans="1:4" x14ac:dyDescent="0.25">
      <c r="A24" t="s">
        <v>4</v>
      </c>
      <c r="B24" t="s">
        <v>36</v>
      </c>
      <c r="C24" s="1">
        <f>IF(ISNUMBER(VLOOKUP(A24,Source1[],3,)),VLOOKUP(A24,Source1[],3,),0)</f>
        <v>522415041.99999988</v>
      </c>
      <c r="D24" s="1">
        <f>IF(ISNUMBER(VLOOKUP(A24,Source2[],2,)),VLOOKUP(A24,Source2[],2,),0)</f>
        <v>4403250</v>
      </c>
    </row>
    <row r="25" spans="1:4" x14ac:dyDescent="0.25">
      <c r="A25" t="s">
        <v>13</v>
      </c>
      <c r="B25" t="s">
        <v>61</v>
      </c>
      <c r="C25" s="1">
        <f>IF(ISNUMBER(VLOOKUP(A25,Source1[],3,)),VLOOKUP(A25,Source1[],3,),0)</f>
        <v>699131515.99999976</v>
      </c>
      <c r="D25" s="1">
        <f>IF(ISNUMBER(VLOOKUP(A25,Source2[],2,)),VLOOKUP(A25,Source2[],2,),0)</f>
        <v>553171477</v>
      </c>
    </row>
    <row r="26" spans="1:4" x14ac:dyDescent="0.25">
      <c r="A26" t="s">
        <v>15</v>
      </c>
      <c r="B26" t="s">
        <v>44</v>
      </c>
      <c r="C26" s="1">
        <f>IF(ISNUMBER(VLOOKUP(A26,Source1[],3,)),VLOOKUP(A26,Source1[],3,),0)</f>
        <v>811628037</v>
      </c>
      <c r="D26" s="1">
        <f>IF(ISNUMBER(VLOOKUP(A26,Source2[],2,)),VLOOKUP(A26,Source2[],2,),0)</f>
        <v>488572909</v>
      </c>
    </row>
    <row r="27" spans="1:4" x14ac:dyDescent="0.25">
      <c r="A27" t="s">
        <v>20</v>
      </c>
      <c r="B27" t="s">
        <v>46</v>
      </c>
      <c r="C27" s="1">
        <f>IF(ISNUMBER(VLOOKUP(A27,Source1[],3,)),VLOOKUP(A27,Source1[],3,),0)</f>
        <v>910012481</v>
      </c>
      <c r="D27" s="1">
        <f>IF(ISNUMBER(VLOOKUP(A27,Source2[],2,)),VLOOKUP(A27,Source2[],2,),0)</f>
        <v>332655030</v>
      </c>
    </row>
    <row r="28" spans="1:4" x14ac:dyDescent="0.25">
      <c r="A28" t="s">
        <v>55</v>
      </c>
      <c r="B28" t="s">
        <v>56</v>
      </c>
      <c r="C28" s="1">
        <f>IF(ISNUMBER(VLOOKUP(A28,Source1[],3,)),VLOOKUP(A28,Source1[],3,),0)</f>
        <v>0</v>
      </c>
      <c r="D28" s="1">
        <f>IF(ISNUMBER(VLOOKUP(A28,Source2[],2,)),VLOOKUP(A28,Source2[],2,),0)</f>
        <v>13135538</v>
      </c>
    </row>
    <row r="29" spans="1:4" x14ac:dyDescent="0.25">
      <c r="A29" t="s">
        <v>57</v>
      </c>
      <c r="B29" t="s">
        <v>58</v>
      </c>
      <c r="C29" s="1">
        <f>IF(ISNUMBER(VLOOKUP(A29,Source1[],3,)),VLOOKUP(A29,Source1[],3,),0)</f>
        <v>0</v>
      </c>
      <c r="D29" s="1">
        <f>IF(ISNUMBER(VLOOKUP(A29,Source2[],2,)),VLOOKUP(A29,Source2[],2,),0)</f>
        <v>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2" sqref="B2"/>
    </sheetView>
  </sheetViews>
  <sheetFormatPr defaultRowHeight="15" x14ac:dyDescent="0.25"/>
  <cols>
    <col min="2" max="2" width="13.28515625" customWidth="1"/>
    <col min="3" max="3" width="17.28515625" style="1" customWidth="1"/>
  </cols>
  <sheetData>
    <row r="1" spans="1:3" x14ac:dyDescent="0.25">
      <c r="A1" t="s">
        <v>0</v>
      </c>
      <c r="B1" s="2" t="s">
        <v>27</v>
      </c>
      <c r="C1" s="1" t="s">
        <v>33</v>
      </c>
    </row>
    <row r="2" spans="1:3" x14ac:dyDescent="0.25">
      <c r="A2" t="s">
        <v>1</v>
      </c>
      <c r="B2" s="2">
        <v>15.572725999999999</v>
      </c>
      <c r="C2" s="1">
        <f>B2*1000000</f>
        <v>15572726</v>
      </c>
    </row>
    <row r="3" spans="1:3" x14ac:dyDescent="0.25">
      <c r="A3" t="s">
        <v>2</v>
      </c>
      <c r="B3" s="2">
        <v>65.03913799999998</v>
      </c>
      <c r="C3" s="1">
        <f t="shared" ref="C3:C28" si="0">B3*1000000</f>
        <v>65039137.999999978</v>
      </c>
    </row>
    <row r="4" spans="1:3" x14ac:dyDescent="0.25">
      <c r="A4" t="s">
        <v>3</v>
      </c>
      <c r="B4" s="2">
        <v>24.735574</v>
      </c>
      <c r="C4" s="1">
        <f t="shared" si="0"/>
        <v>24735574</v>
      </c>
    </row>
    <row r="5" spans="1:3" x14ac:dyDescent="0.25">
      <c r="A5" t="s">
        <v>88</v>
      </c>
      <c r="B5" s="2">
        <v>674.83441500000004</v>
      </c>
      <c r="C5" s="1">
        <f t="shared" si="0"/>
        <v>674834415</v>
      </c>
    </row>
    <row r="6" spans="1:3" x14ac:dyDescent="0.25">
      <c r="A6" t="s">
        <v>4</v>
      </c>
      <c r="B6" s="2">
        <v>522.41504199999986</v>
      </c>
      <c r="C6" s="1">
        <f t="shared" si="0"/>
        <v>522415041.99999988</v>
      </c>
    </row>
    <row r="7" spans="1:3" x14ac:dyDescent="0.25">
      <c r="A7" t="s">
        <v>5</v>
      </c>
      <c r="B7" s="2">
        <v>290.28062500000016</v>
      </c>
      <c r="C7" s="1">
        <f t="shared" si="0"/>
        <v>290280625.00000018</v>
      </c>
    </row>
    <row r="8" spans="1:3" x14ac:dyDescent="0.25">
      <c r="A8" t="s">
        <v>6</v>
      </c>
      <c r="B8" s="2">
        <v>8.6317380000000021</v>
      </c>
      <c r="C8" s="1">
        <f t="shared" si="0"/>
        <v>8631738.0000000019</v>
      </c>
    </row>
    <row r="9" spans="1:3" x14ac:dyDescent="0.25">
      <c r="A9" t="s">
        <v>7</v>
      </c>
      <c r="B9" s="2">
        <v>127.73224900000001</v>
      </c>
      <c r="C9" s="1">
        <f t="shared" si="0"/>
        <v>127732249.00000001</v>
      </c>
    </row>
    <row r="10" spans="1:3" x14ac:dyDescent="0.25">
      <c r="A10" t="s">
        <v>8</v>
      </c>
      <c r="B10" s="2">
        <v>342.22061199999996</v>
      </c>
      <c r="C10" s="1">
        <f t="shared" si="0"/>
        <v>342220611.99999994</v>
      </c>
    </row>
    <row r="11" spans="1:3" x14ac:dyDescent="0.25">
      <c r="A11" t="s">
        <v>9</v>
      </c>
      <c r="B11" s="2">
        <v>76.785819000000046</v>
      </c>
      <c r="C11" s="1">
        <f t="shared" si="0"/>
        <v>76785819.000000045</v>
      </c>
    </row>
    <row r="12" spans="1:3" x14ac:dyDescent="0.25">
      <c r="A12" t="s">
        <v>10</v>
      </c>
      <c r="B12" s="2">
        <v>313.6960170000001</v>
      </c>
      <c r="C12" s="1">
        <f t="shared" si="0"/>
        <v>313696017.00000012</v>
      </c>
    </row>
    <row r="13" spans="1:3" x14ac:dyDescent="0.25">
      <c r="A13" t="s">
        <v>11</v>
      </c>
      <c r="B13" s="2">
        <v>136.66175799999999</v>
      </c>
      <c r="C13" s="1">
        <f t="shared" si="0"/>
        <v>136661758</v>
      </c>
    </row>
    <row r="14" spans="1:3" x14ac:dyDescent="0.25">
      <c r="A14" t="s">
        <v>12</v>
      </c>
      <c r="B14" s="2">
        <v>45.476477000000003</v>
      </c>
      <c r="C14" s="1">
        <f t="shared" si="0"/>
        <v>45476477</v>
      </c>
    </row>
    <row r="15" spans="1:3" x14ac:dyDescent="0.25">
      <c r="A15" t="s">
        <v>13</v>
      </c>
      <c r="B15" s="2">
        <v>699.13151599999981</v>
      </c>
      <c r="C15" s="1">
        <f t="shared" si="0"/>
        <v>699131515.99999976</v>
      </c>
    </row>
    <row r="16" spans="1:3" x14ac:dyDescent="0.25">
      <c r="A16" t="s">
        <v>14</v>
      </c>
      <c r="B16" s="2">
        <v>2.4616389999999999</v>
      </c>
      <c r="C16" s="1">
        <f t="shared" si="0"/>
        <v>2461639</v>
      </c>
    </row>
    <row r="17" spans="1:3" x14ac:dyDescent="0.25">
      <c r="A17" t="s">
        <v>15</v>
      </c>
      <c r="B17" s="2">
        <v>811.62803699999995</v>
      </c>
      <c r="C17" s="1">
        <f t="shared" si="0"/>
        <v>811628037</v>
      </c>
    </row>
    <row r="18" spans="1:3" x14ac:dyDescent="0.25">
      <c r="A18" t="s">
        <v>16</v>
      </c>
      <c r="B18" s="2">
        <v>124.267566</v>
      </c>
      <c r="C18" s="1">
        <f t="shared" si="0"/>
        <v>124267566</v>
      </c>
    </row>
    <row r="19" spans="1:3" x14ac:dyDescent="0.25">
      <c r="A19" t="s">
        <v>17</v>
      </c>
      <c r="B19" s="2">
        <v>15.393957</v>
      </c>
      <c r="C19" s="1">
        <f t="shared" si="0"/>
        <v>15393957</v>
      </c>
    </row>
    <row r="20" spans="1:3" x14ac:dyDescent="0.25">
      <c r="A20" t="s">
        <v>18</v>
      </c>
      <c r="B20" s="2">
        <v>37.809966000000003</v>
      </c>
      <c r="C20" s="1">
        <f t="shared" si="0"/>
        <v>37809966</v>
      </c>
    </row>
    <row r="21" spans="1:3" x14ac:dyDescent="0.25">
      <c r="A21" t="s">
        <v>19</v>
      </c>
      <c r="B21" s="2">
        <v>65.117511999999991</v>
      </c>
      <c r="C21" s="1">
        <f t="shared" si="0"/>
        <v>65117511.999999993</v>
      </c>
    </row>
    <row r="22" spans="1:3" x14ac:dyDescent="0.25">
      <c r="A22" t="s">
        <v>20</v>
      </c>
      <c r="B22" s="2">
        <v>910.01248099999998</v>
      </c>
      <c r="C22" s="1">
        <f t="shared" si="0"/>
        <v>910012481</v>
      </c>
    </row>
    <row r="23" spans="1:3" x14ac:dyDescent="0.25">
      <c r="A23" t="s">
        <v>21</v>
      </c>
      <c r="B23" s="2">
        <v>161.707829</v>
      </c>
      <c r="C23" s="1">
        <f t="shared" si="0"/>
        <v>161707829</v>
      </c>
    </row>
    <row r="24" spans="1:3" x14ac:dyDescent="0.25">
      <c r="A24" t="s">
        <v>22</v>
      </c>
      <c r="B24" s="2">
        <v>370.30801100000002</v>
      </c>
      <c r="C24" s="1">
        <f t="shared" si="0"/>
        <v>370308011</v>
      </c>
    </row>
    <row r="25" spans="1:3" x14ac:dyDescent="0.25">
      <c r="A25" t="s">
        <v>23</v>
      </c>
      <c r="B25" s="2">
        <v>53.252907999999998</v>
      </c>
      <c r="C25" s="1">
        <f t="shared" si="0"/>
        <v>53252908</v>
      </c>
    </row>
    <row r="26" spans="1:3" x14ac:dyDescent="0.25">
      <c r="A26" t="s">
        <v>24</v>
      </c>
      <c r="B26" s="2">
        <v>133.14889600000001</v>
      </c>
      <c r="C26" s="1">
        <f t="shared" si="0"/>
        <v>133148896.00000001</v>
      </c>
    </row>
    <row r="27" spans="1:3" x14ac:dyDescent="0.25">
      <c r="A27" t="s">
        <v>25</v>
      </c>
      <c r="B27" s="2">
        <v>222.02425000000002</v>
      </c>
      <c r="C27" s="1">
        <f t="shared" si="0"/>
        <v>222024250.00000003</v>
      </c>
    </row>
    <row r="28" spans="1:3" x14ac:dyDescent="0.25">
      <c r="A28" t="s">
        <v>26</v>
      </c>
      <c r="B28" s="2">
        <v>189.02860399999997</v>
      </c>
      <c r="C28" s="1">
        <f t="shared" si="0"/>
        <v>189028603.99999997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" sqref="B2"/>
    </sheetView>
  </sheetViews>
  <sheetFormatPr defaultRowHeight="15" x14ac:dyDescent="0.25"/>
  <cols>
    <col min="2" max="2" width="15" style="1" bestFit="1" customWidth="1"/>
  </cols>
  <sheetData>
    <row r="1" spans="1:2" x14ac:dyDescent="0.25">
      <c r="A1" t="s">
        <v>0</v>
      </c>
      <c r="B1" s="1" t="s">
        <v>27</v>
      </c>
    </row>
    <row r="2" spans="1:2" x14ac:dyDescent="0.25">
      <c r="A2" t="s">
        <v>2</v>
      </c>
      <c r="B2" s="1">
        <v>41671296</v>
      </c>
    </row>
    <row r="3" spans="1:2" x14ac:dyDescent="0.25">
      <c r="A3" t="s">
        <v>55</v>
      </c>
      <c r="B3" s="1">
        <v>13135538</v>
      </c>
    </row>
    <row r="4" spans="1:2" x14ac:dyDescent="0.25">
      <c r="A4" t="s">
        <v>4</v>
      </c>
      <c r="B4" s="1">
        <v>4403250</v>
      </c>
    </row>
    <row r="5" spans="1:2" x14ac:dyDescent="0.25">
      <c r="A5" t="s">
        <v>5</v>
      </c>
      <c r="B5" s="1">
        <v>246841330</v>
      </c>
    </row>
    <row r="6" spans="1:2" x14ac:dyDescent="0.25">
      <c r="A6" t="s">
        <v>7</v>
      </c>
      <c r="B6" s="1">
        <v>42819202</v>
      </c>
    </row>
    <row r="7" spans="1:2" x14ac:dyDescent="0.25">
      <c r="A7" t="s">
        <v>8</v>
      </c>
      <c r="B7" s="1">
        <v>217269447</v>
      </c>
    </row>
    <row r="8" spans="1:2" x14ac:dyDescent="0.25">
      <c r="A8" t="s">
        <v>9</v>
      </c>
      <c r="B8" s="1">
        <v>56739827</v>
      </c>
    </row>
    <row r="9" spans="1:2" x14ac:dyDescent="0.25">
      <c r="A9" t="s">
        <v>10</v>
      </c>
      <c r="B9" s="1">
        <v>319132152</v>
      </c>
    </row>
    <row r="10" spans="1:2" x14ac:dyDescent="0.25">
      <c r="A10" t="s">
        <v>11</v>
      </c>
      <c r="B10" s="1">
        <v>661540036</v>
      </c>
    </row>
    <row r="11" spans="1:2" x14ac:dyDescent="0.25">
      <c r="A11" t="s">
        <v>12</v>
      </c>
      <c r="B11" s="1">
        <v>143845299</v>
      </c>
    </row>
    <row r="12" spans="1:2" x14ac:dyDescent="0.25">
      <c r="A12" t="s">
        <v>13</v>
      </c>
      <c r="B12" s="1">
        <v>553171477</v>
      </c>
    </row>
    <row r="13" spans="1:2" x14ac:dyDescent="0.25">
      <c r="A13" t="s">
        <v>15</v>
      </c>
      <c r="B13" s="1">
        <v>488572909</v>
      </c>
    </row>
    <row r="14" spans="1:2" x14ac:dyDescent="0.25">
      <c r="A14" t="s">
        <v>16</v>
      </c>
      <c r="B14" s="1">
        <v>67744039</v>
      </c>
    </row>
    <row r="15" spans="1:2" x14ac:dyDescent="0.25">
      <c r="A15" t="s">
        <v>17</v>
      </c>
      <c r="B15" s="1">
        <v>32837020</v>
      </c>
    </row>
    <row r="16" spans="1:2" x14ac:dyDescent="0.25">
      <c r="A16" t="s">
        <v>18</v>
      </c>
      <c r="B16" s="1">
        <v>21648116</v>
      </c>
    </row>
    <row r="17" spans="1:2" x14ac:dyDescent="0.25">
      <c r="A17" t="s">
        <v>20</v>
      </c>
      <c r="B17" s="1">
        <v>332655030</v>
      </c>
    </row>
    <row r="18" spans="1:2" x14ac:dyDescent="0.25">
      <c r="A18" t="s">
        <v>21</v>
      </c>
      <c r="B18" s="1">
        <v>312245490</v>
      </c>
    </row>
    <row r="19" spans="1:2" x14ac:dyDescent="0.25">
      <c r="A19" t="s">
        <v>22</v>
      </c>
      <c r="B19" s="1">
        <v>109342449</v>
      </c>
    </row>
    <row r="20" spans="1:2" x14ac:dyDescent="0.25">
      <c r="A20" t="s">
        <v>23</v>
      </c>
      <c r="B20" s="1">
        <v>13574612</v>
      </c>
    </row>
    <row r="21" spans="1:2" x14ac:dyDescent="0.25">
      <c r="A21" t="s">
        <v>24</v>
      </c>
      <c r="B21" s="1">
        <v>54179653</v>
      </c>
    </row>
    <row r="22" spans="1:2" x14ac:dyDescent="0.25">
      <c r="A22" t="s">
        <v>89</v>
      </c>
      <c r="B22" s="1">
        <v>524280240</v>
      </c>
    </row>
    <row r="23" spans="1:2" x14ac:dyDescent="0.25">
      <c r="A23" t="s">
        <v>26</v>
      </c>
      <c r="B23" s="1">
        <v>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AOpenDataDocument" ma:contentTypeID="0x010100E55865A24C8DAD4297A1490481AC5B6600BF911B6B25907643B7769C46D6496E89" ma:contentTypeVersion="87" ma:contentTypeDescription="Create a new document." ma:contentTypeScope="" ma:versionID="f784d640af5599637b55ff93365a5761">
  <xsd:schema xmlns:xsd="http://www.w3.org/2001/XMLSchema" xmlns:xs="http://www.w3.org/2001/XMLSchema" xmlns:p="http://schemas.microsoft.com/office/2006/metadata/properties" xmlns:ns2="d0aa7815-722a-4174-b7f7-6535eef53328" xmlns:ns3="fdb45a12-d6a5-4b50-b91e-ce0bbfd8981f" xmlns:ns4="1dbeca97-9b35-4ffa-8dfb-e6049ad46fb8" targetNamespace="http://schemas.microsoft.com/office/2006/metadata/properties" ma:root="true" ma:fieldsID="5e70e6f726b9264058926b0820e79da3" ns2:_="" ns3:_="" ns4:_="">
    <xsd:import namespace="d0aa7815-722a-4174-b7f7-6535eef53328"/>
    <xsd:import namespace="fdb45a12-d6a5-4b50-b91e-ce0bbfd8981f"/>
    <xsd:import namespace="1dbeca97-9b35-4ffa-8dfb-e6049ad46f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ECACreationDate" minOccurs="0"/>
                <xsd:element ref="ns3:ECALicenceUrl" minOccurs="0"/>
                <xsd:element ref="ns3:ECAMediaType" minOccurs="0"/>
                <xsd:element ref="ns3:ECARights" minOccurs="0"/>
                <xsd:element ref="ns3:ECAType" minOccurs="0"/>
                <xsd:element ref="ns4:ECAAccessUrl" minOccurs="0"/>
                <xsd:element ref="ns4:ECADownloadUrl" minOccurs="0"/>
                <xsd:element ref="ns3:nee66cdedf4843b0b7f744119f5b72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a7815-722a-4174-b7f7-6535eef5332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bee6ddf-4633-47f2-95e5-e6fa30709908}" ma:internalName="TaxCatchAll" ma:readOnly="false" ma:showField="CatchAllData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bee6ddf-4633-47f2-95e5-e6fa30709908}" ma:internalName="TaxCatchAllLabel" ma:readOnly="false" ma:showField="CatchAllDataLabel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45a12-d6a5-4b50-b91e-ce0bbfd8981f" elementFormDefault="qualified">
    <xsd:import namespace="http://schemas.microsoft.com/office/2006/documentManagement/types"/>
    <xsd:import namespace="http://schemas.microsoft.com/office/infopath/2007/PartnerControls"/>
    <xsd:element name="ECACreationDate" ma:index="11" nillable="true" ma:displayName="ECACreationDate" ma:default="[today]" ma:format="DateTime" ma:internalName="ECACreationDate">
      <xsd:simpleType>
        <xsd:restriction base="dms:DateTime"/>
      </xsd:simpleType>
    </xsd:element>
    <xsd:element name="ECALicenceUrl" ma:index="12" nillable="true" ma:displayName="ECALicenceUrl" ma:format="Hyperlink" ma:internalName="ECALicenc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CAMediaType" ma:index="13" nillable="true" ma:displayName="ECAMediaType" ma:internalName="ECAMediaType">
      <xsd:simpleType>
        <xsd:restriction base="dms:Text">
          <xsd:maxLength value="255"/>
        </xsd:restriction>
      </xsd:simpleType>
    </xsd:element>
    <xsd:element name="ECARights" ma:index="14" nillable="true" ma:displayName="ECARights" ma:internalName="ECARights">
      <xsd:simpleType>
        <xsd:restriction base="dms:Text">
          <xsd:maxLength value="255"/>
        </xsd:restriction>
      </xsd:simpleType>
    </xsd:element>
    <xsd:element name="ECAType" ma:index="15" nillable="true" ma:displayName="ECAType" ma:internalName="ECAType">
      <xsd:simpleType>
        <xsd:restriction base="dms:Text">
          <xsd:maxLength value="255"/>
        </xsd:restriction>
      </xsd:simpleType>
    </xsd:element>
    <xsd:element name="nee66cdedf4843b0b7f744119f5b7219" ma:index="18" nillable="true" ma:taxonomy="true" ma:internalName="nee66cdedf4843b0b7f744119f5b7219" ma:taxonomyFieldName="ECALang" ma:displayName="ECALang" ma:default="1;#English|5c1bbf89-8134-4933-a804-d40db1ccb64c" ma:fieldId="{7ee66cde-df48-43b0-b7f7-44119f5b7219}" ma:sspId="8935807f-8495-4a93-a302-f4b76776d8ea" ma:termSetId="69f4ebea-3273-4535-ac00-b9e75797cd67" ma:anchorId="fb865b19-f6d4-4e01-bc63-4b23328cd638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ca97-9b35-4ffa-8dfb-e6049ad46fb8" elementFormDefault="qualified">
    <xsd:import namespace="http://schemas.microsoft.com/office/2006/documentManagement/types"/>
    <xsd:import namespace="http://schemas.microsoft.com/office/infopath/2007/PartnerControls"/>
    <xsd:element name="ECAAccessUrl" ma:index="16" nillable="true" ma:displayName="ECAAccessUrl" ma:internalName="ECAAccessUrl">
      <xsd:simpleType>
        <xsd:restriction base="dms:Text">
          <xsd:maxLength value="255"/>
        </xsd:restriction>
      </xsd:simpleType>
    </xsd:element>
    <xsd:element name="ECADownloadUrl" ma:index="17" nillable="true" ma:displayName="ECADownloadUrl" ma:internalName="ECADownloadUr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aa7815-722a-4174-b7f7-6535eef53328">
      <Value>4</Value>
    </TaxCatchAll>
    <TaxCatchAllLabel xmlns="d0aa7815-722a-4174-b7f7-6535eef53328"/>
    <ECAMediaType xmlns="fdb45a12-d6a5-4b50-b91e-ce0bbfd8981f">application/vnd.openxmlformats-officedocument.spreadsheetml.sheet</ECAMediaType>
    <ECARights xmlns="fdb45a12-d6a5-4b50-b91e-ce0bbfd8981f" xsi:nil="true"/>
    <ECACreationDate xmlns="fdb45a12-d6a5-4b50-b91e-ce0bbfd8981f">2022-11-25T15:19:06+00:00</ECACreationDate>
    <ECALicenceUrl xmlns="fdb45a12-d6a5-4b50-b91e-ce0bbfd8981f">
      <Url>https://creativecommons.org/licenses/by/4.0/</Url>
      <Description>Creative Commons Attribution 4.0 International</Description>
    </ECALicenceUrl>
    <ECAType xmlns="fdb45a12-d6a5-4b50-b91e-ce0bbfd8981f">Downloadable file</ECAType>
    <nee66cdedf4843b0b7f744119f5b7219 xmlns="fdb45a12-d6a5-4b50-b91e-ce0bbfd898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5c1bbf89-8134-4933-a804-d40db1ccb64c</TermId>
        </TermInfo>
      </Terms>
    </nee66cdedf4843b0b7f744119f5b7219>
    <ECAAccessUrl xmlns="1dbeca97-9b35-4ffa-8dfb-e6049ad46fb8">https://data.europa.eu/euodp/en/data/storage/f/2022-04-29T074548/Figure%206.xlsx</ECAAccessUrl>
    <ECADownloadUrl xmlns="1dbeca97-9b35-4ffa-8dfb-e6049ad46fb8">https://data.europa.eu/euodp/en/data/storage/f/2022-04-29T074548/Figure%206.xlsx</ECADownloadUrl>
  </documentManagement>
</p:properties>
</file>

<file path=customXml/itemProps1.xml><?xml version="1.0" encoding="utf-8"?>
<ds:datastoreItem xmlns:ds="http://schemas.openxmlformats.org/officeDocument/2006/customXml" ds:itemID="{4AD9FA93-CF05-4B82-9741-E84B93B6F005}"/>
</file>

<file path=customXml/itemProps2.xml><?xml version="1.0" encoding="utf-8"?>
<ds:datastoreItem xmlns:ds="http://schemas.openxmlformats.org/officeDocument/2006/customXml" ds:itemID="{90669081-90E0-4689-9E38-5904C5AD7100}"/>
</file>

<file path=customXml/itemProps3.xml><?xml version="1.0" encoding="utf-8"?>
<ds:datastoreItem xmlns:ds="http://schemas.openxmlformats.org/officeDocument/2006/customXml" ds:itemID="{1EC55500-8904-44ED-9EF1-E728537A4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</vt:lpstr>
      <vt:lpstr>Figure 6</vt:lpstr>
      <vt:lpstr>Table 1 - Pivot</vt:lpstr>
      <vt:lpstr>Table 2- Pivot</vt:lpstr>
      <vt:lpstr>ConsolidatedTable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6 – ERDF budget allocations to tourism by Member State</dc:title>
  <dc:creator/>
  <cp:lastModifiedBy/>
  <dcterms:created xsi:type="dcterms:W3CDTF">2022-04-29T07:11:20Z</dcterms:created>
  <dcterms:modified xsi:type="dcterms:W3CDTF">2022-04-29T07:19:25Z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0x010100E55865A24C8DAD4297A1490481AC5B6600BF911B6B25907643B7769C46D6496E89</vt:lpwstr>
  </property>
  <property fmtid="{D5CDD505-2E9C-101B-9397-08002B2CF9AE}" pid="3" name="ECALang">
    <vt:lpwstr>4;#English|5c1bbf89-8134-4933-a804-d40db1ccb64c</vt:lpwstr>
  </property>
</Properties>
</file>